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<sst xmlns="http://schemas.openxmlformats.org/spreadsheetml/2006/main" count="445" uniqueCount="441">
  <si>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</si>
  <si>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</si>
  <si>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</si>
  <si>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</si>
  <si>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</si>
  <si>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</si>
  <si>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</si>
  <si>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</si>
  <si>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</si>
  <si>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</si>
  <si>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</si>
  <si>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</si>
  <si>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</si>
  <si>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</si>
  <si>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</si>
  <si>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</si>
  <si>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</si>
  <si>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</si>
  <si>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</si>
  <si>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</si>
  <si>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</si>
  <si>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</si>
  <si>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</si>
  <si>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</si>
  <si>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</si>
  <si>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</si>
  <si>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</si>
  <si>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</si>
  <si>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</si>
  <si>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</si>
  <si>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</si>
  <si>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</si>
  <si>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</si>
  <si>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</si>
  <si>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</si>
  <si>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</si>
  <si>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</si>
  <si>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</si>
  <si>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</si>
  <si>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</si>
  <si>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</si>
  <si>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</si>
  <si>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</si>
  <si>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</si>
  <si>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</si>
  <si>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</si>
  <si>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</si>
  <si>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</si>
  <si>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</si>
  <si>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</si>
  <si>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</si>
  <si>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</si>
  <si>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</si>
  <si>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</si>
  <si>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</si>
  <si>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</si>
  <si>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</si>
  <si>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</si>
  <si>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</si>
  <si>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</si>
  <si>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</si>
  <si>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</si>
  <si>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</si>
  <si>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</si>
  <si>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</si>
  <si>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</si>
  <si>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</si>
  <si>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</si>
  <si>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</si>
  <si>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</si>
  <si>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</si>
  <si>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</si>
  <si>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</si>
  <si>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</si>
  <si>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</si>
  <si>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</si>
  <si>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</si>
  <si>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</si>
  <si>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</si>
  <si>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</si>
  <si>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</si>
  <si>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</si>
  <si>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</si>
  <si>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</si>
  <si>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</si>
  <si>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</si>
  <si>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</si>
  <si>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</si>
  <si>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</si>
  <si>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</si>
  <si>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</si>
  <si>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</si>
  <si>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</si>
  <si>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</si>
  <si>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</si>
  <si>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</si>
  <si>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</si>
  <si>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</si>
  <si>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</si>
  <si>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</si>
  <si>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</si>
  <si>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</si>
  <si>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</si>
  <si>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</si>
  <si>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</si>
  <si>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</si>
  <si>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</si>
  <si>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</si>
  <si>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</si>
  <si>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</si>
  <si>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</si>
  <si>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</si>
  <si>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</si>
  <si>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</si>
  <si>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</si>
  <si>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</si>
  <si>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</si>
  <si>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</si>
  <si>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</si>
  <si>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</si>
  <si>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</si>
  <si>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</si>
  <si>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</si>
  <si>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</si>
  <si>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</si>
  <si>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</si>
  <si>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</si>
  <si>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</si>
  <si>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</si>
  <si>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</si>
  <si>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</si>
  <si>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</si>
  <si>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</si>
  <si>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</si>
  <si>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</si>
  <si>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</si>
  <si>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</si>
  <si>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</si>
  <si>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</si>
  <si>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</si>
  <si>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</si>
  <si>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</si>
  <si>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</si>
  <si>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</si>
  <si>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</si>
  <si>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</si>
  <si>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</si>
  <si>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</si>
  <si>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</si>
  <si>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</si>
  <si>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</si>
  <si>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</si>
  <si>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</si>
  <si>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</si>
  <si>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</si>
  <si>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</si>
  <si>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</si>
  <si>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</si>
  <si>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</si>
  <si>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</si>
  <si>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</si>
  <si>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</si>
  <si>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</si>
  <si>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</si>
  <si>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</si>
  <si>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</si>
  <si>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</si>
  <si>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</si>
  <si>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</si>
  <si>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</si>
  <si>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</si>
  <si>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</si>
  <si>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</si>
  <si>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</si>
  <si>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</si>
  <si>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</si>
  <si>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</si>
  <si>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</si>
  <si>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</si>
  <si>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</si>
  <si>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</si>
  <si>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</si>
  <si>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</si>
  <si>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</si>
  <si>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</si>
  <si>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</si>
  <si>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</si>
  <si>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</si>
  <si>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</si>
  <si>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</si>
  <si>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</si>
  <si>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</si>
  <si>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</si>
  <si>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</si>
  <si>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</si>
  <si>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</si>
  <si>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</si>
  <si>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</si>
  <si>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</si>
  <si>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</si>
  <si>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</si>
  <si>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</si>
  <si>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</si>
  <si>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</si>
  <si>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</si>
  <si>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</si>
  <si>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</si>
  <si>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</si>
  <si>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</si>
  <si>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</si>
  <si>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</si>
  <si>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</si>
  <si>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</si>
  <si>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</si>
  <si>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</si>
  <si>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</si>
  <si>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</si>
  <si>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</si>
  <si>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</si>
  <si>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</si>
  <si>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</si>
  <si>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</si>
  <si>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</si>
  <si>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</si>
  <si>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</si>
  <si>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</si>
  <si>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</si>
  <si>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</si>
  <si>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</si>
  <si>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</si>
  <si>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</si>
  <si>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</si>
  <si>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</si>
  <si>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</si>
  <si>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</si>
  <si>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</si>
  <si>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</si>
  <si>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</si>
  <si>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</si>
  <si>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</si>
  <si>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</si>
  <si>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</si>
  <si>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</si>
  <si>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</si>
  <si>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</si>
  <si>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</si>
  <si>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</si>
  <si>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</si>
  <si>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</si>
  <si>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</si>
  <si>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</si>
  <si>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</si>
  <si>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</si>
  <si>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</si>
  <si>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</si>
  <si>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</si>
  <si>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</si>
  <si>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</si>
  <si>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</si>
  <si>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</si>
  <si>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</si>
  <si>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</si>
  <si>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</si>
  <si>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</si>
  <si>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</si>
  <si>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</si>
  <si>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</si>
  <si>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</si>
  <si>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</si>
  <si>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</si>
  <si>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</si>
  <si>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</si>
  <si>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</si>
  <si>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</si>
  <si>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</si>
  <si>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</si>
  <si>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</si>
  <si>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</si>
  <si>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</si>
  <si>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</si>
  <si>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</si>
  <si>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</si>
  <si>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000  2  02  20000  00  0000  150</t>
  </si>
  <si>
    <t>Прочие дотации</t>
  </si>
  <si>
    <t>000  2  02  19999  00  0000  150</t>
  </si>
  <si>
    <t>000  2  02  19999  04  0000  150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</si>
  <si>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</si>
  <si>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</si>
  <si>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</si>
  <si>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</si>
  <si>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</si>
  <si>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</si>
  <si>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</si>
  <si>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</si>
  <si>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</si>
  <si>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</si>
  <si>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</si>
  <si>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</si>
  <si>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</si>
  <si>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</si>
  <si>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</si>
  <si>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</si>
  <si>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</si>
  <si>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</si>
  <si>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</si>
  <si>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</si>
  <si>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</si>
  <si>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</si>
  <si>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</si>
  <si>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</si>
  <si>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</si>
  <si>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</si>
  <si>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</si>
  <si>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</si>
  <si>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</si>
  <si>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</si>
  <si>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</si>
  <si>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</si>
  <si>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</si>
  <si>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</si>
  <si>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</si>
  <si>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</si>
  <si>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</si>
  <si>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000  1  16  01072  01  0000  140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</si>
  <si>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</si>
  <si>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</si>
  <si>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</si>
  <si>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</si>
  <si>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</si>
  <si>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</si>
  <si>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</si>
  <si>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</si>
  <si>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</si>
  <si>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</si>
  <si>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</si>
  <si>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</si>
  <si>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</si>
  <si>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</si>
  <si>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</si>
  <si>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</si>
  <si>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</si>
  <si>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</si>
  <si>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</si>
  <si>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</si>
  <si>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</si>
  <si>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</si>
  <si>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</si>
  <si>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</si>
  <si>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</si>
  <si>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</si>
  <si>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</si>
  <si>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</si>
  <si>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</si>
  <si>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</si>
  <si>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</si>
  <si>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</si>
  <si>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</si>
  <si>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</si>
  <si>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</si>
  <si>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</si>
  <si>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</si>
  <si>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</si>
  <si>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</si>
  <si>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</si>
  <si>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</si>
  <si>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</si>
  <si>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</si>
  <si>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000  2  02  25178  00  0000  150</t>
  </si>
  <si>
    <t>000  2  02  25178  04  0000  150</t>
  </si>
  <si>
    <t>Субсидии бюджетам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</si>
  <si>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</si>
  <si>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</si>
  <si>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</si>
  <si>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</si>
  <si>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</si>
  <si>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</si>
  <si>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</si>
  <si>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</si>
  <si>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</si>
  <si>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</si>
  <si>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</si>
  <si>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</si>
  <si>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</si>
  <si>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</si>
  <si>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</si>
  <si>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000  1  16  01073  01  0000  140</t>
  </si>
  <si>
    <t>000  1  16  01083  01  0000  140</t>
  </si>
  <si>
    <t>000  1  16  01103  01  0000  140</t>
  </si>
  <si>
    <t>000  1  16  01100  01  0000  140</t>
  </si>
  <si>
    <t>000  1  16  01143  01  0000  140</t>
  </si>
  <si>
    <t>000  2  02  15853  00  0000  150</t>
  </si>
  <si>
    <t>000  2  02  15853  04  0000  150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</si>
  <si>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</si>
  <si>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</si>
  <si>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</si>
  <si>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</si>
  <si>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</si>
  <si>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
</t>
  </si>
  <si>
    <t xml:space="preserve"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
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</si>
  <si>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</si>
  <si>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</si>
  <si>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</si>
  <si>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</si>
  <si>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</si>
  <si>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</si>
  <si>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</si>
  <si>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</si>
  <si>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</si>
  <si>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</si>
  <si>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</si>
  <si>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</si>
  <si>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</si>
  <si>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</si>
  <si>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</si>
  <si>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</si>
  <si>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</si>
  <si>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</si>
  <si>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</si>
  <si>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</si>
  <si>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</si>
  <si>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</si>
  <si>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</si>
  <si>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</si>
  <si>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</si>
  <si>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</si>
  <si>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</si>
  <si>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</si>
  <si>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</si>
  <si>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</si>
  <si>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Исполнено за 2020 год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</si>
  <si>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</si>
  <si>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</si>
  <si>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</si>
  <si>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</si>
  <si>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от государственных и муниципальных унитарных предприятий</t>
  </si>
  <si>
    <t>000  1  11  07000  00  0000  120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</si>
  <si>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</si>
  <si>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</si>
  <si>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Доходы бюджета городского округа Мегион Ханты-Мансийского автономного округа - Югры по кодам классификации доходов бюджетов за 2020 год</t>
  </si>
  <si>
    <t>к решению Думы</t>
  </si>
  <si>
    <t>от _28.04.2021__№__67__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</si>
</sst>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46" fillId="33" borderId="0" xfId="0" applyFont="1" applyFill="1" applyAlignment="1">
      <alignment horizontal="left"/>
    </xf>
    <xf numFmtId="0" fontId="46" fillId="33" borderId="0" xfId="0" applyFont="1" applyFill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vertical="top" wrapText="1"/>
    </xf>
    <xf numFmtId="49" fontId="46" fillId="33" borderId="10" xfId="0" applyNumberFormat="1" applyFont="1" applyFill="1" applyBorder="1" applyAlignment="1">
      <alignment/>
    </xf>
    <xf numFmtId="174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/>
    </xf>
    <xf numFmtId="0" fontId="46" fillId="33" borderId="10" xfId="0" applyFont="1" applyFill="1" applyBorder="1" applyAlignment="1">
      <alignment vertical="top"/>
    </xf>
    <xf numFmtId="0" fontId="6" fillId="33" borderId="10" xfId="42" applyFont="1" applyFill="1" applyBorder="1" applyAlignment="1">
      <alignment horizontal="justify" vertical="top" wrapText="1"/>
    </xf>
    <xf numFmtId="0" fontId="6" fillId="33" borderId="10" xfId="42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49" fontId="46" fillId="33" borderId="11" xfId="0" applyNumberFormat="1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33" borderId="10" xfId="0" applyFont="1" applyFill="1" applyBorder="1" applyAlignment="1">
      <alignment wrapText="1"/>
    </xf>
    <xf numFmtId="0" fontId="46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5"/>
  <sheetViews>
    <sheetView tabSelected="1" zoomScalePageLayoutView="0" workbookViewId="0" topLeftCell="A205">
      <selection activeCell="G211" sqref="G211"/>
    </sheetView>
  </sheetViews>
  <sheetFormatPr defaultColWidth="9.33203125" defaultRowHeight="11.25"/>
  <cols>
    <col min="1" max="1" width="97.66015625" style="1" customWidth="1"/>
    <col min="2" max="2" width="35.83203125" style="2" customWidth="1"/>
    <col min="3" max="3" width="17.5" style="1" customWidth="1"/>
    <col min="4" max="16384" width="9.33203125" style="8" customWidth="1"/>
  </cols>
  <sheetData>
    <row r="1" s="1" customFormat="1" ht="15.75" customHeight="1">
      <c r="B1" s="3" t="s">
        <v>208</v>
      </c>
    </row>
    <row r="2" s="1" customFormat="1" ht="15.75" customHeight="1">
      <c r="B2" s="3" t="s">
        <v>439</v>
      </c>
    </row>
    <row r="3" s="1" customFormat="1" ht="15.75" customHeight="1">
      <c r="B3" s="3" t="s">
        <v>209</v>
      </c>
    </row>
    <row r="4" s="1" customFormat="1" ht="15.75" customHeight="1">
      <c r="B4" s="3" t="s">
        <v>440</v>
      </c>
    </row>
    <row r="5" spans="1:3" s="1" customFormat="1" ht="42.75" customHeight="1">
      <c r="A5" s="26" t="s">
        <v>438</v>
      </c>
      <c r="B5" s="26"/>
      <c r="C5" s="26"/>
    </row>
    <row r="6" spans="2:3" s="1" customFormat="1" ht="15.75">
      <c r="B6" s="2"/>
      <c r="C6" s="4" t="s">
        <v>124</v>
      </c>
    </row>
    <row r="7" spans="1:3" s="7" customFormat="1" ht="53.25" customHeight="1">
      <c r="A7" s="5" t="s">
        <v>192</v>
      </c>
      <c r="B7" s="6" t="s">
        <v>207</v>
      </c>
      <c r="C7" s="5" t="s">
        <v>429</v>
      </c>
    </row>
    <row r="8" spans="1:3" ht="15.75">
      <c r="A8" s="9" t="s">
        <v>0</v>
      </c>
      <c r="B8" s="10" t="s">
        <v>1</v>
      </c>
      <c r="C8" s="11">
        <f>SUM(C9,C162)</f>
        <v>4907541.1</v>
      </c>
    </row>
    <row r="9" spans="1:3" ht="15.75">
      <c r="A9" s="9" t="s">
        <v>2</v>
      </c>
      <c r="B9" s="10" t="s">
        <v>3</v>
      </c>
      <c r="C9" s="11">
        <f>SUM(C10,C17,C27,C43,C54,C60,C76,C84,C95,C111,C157)</f>
        <v>1500951.5</v>
      </c>
    </row>
    <row r="10" spans="1:3" ht="15.75">
      <c r="A10" s="9" t="s">
        <v>4</v>
      </c>
      <c r="B10" s="10" t="s">
        <v>5</v>
      </c>
      <c r="C10" s="11">
        <f>SUM(C11)</f>
        <v>980391.1999999998</v>
      </c>
    </row>
    <row r="11" spans="1:3" ht="24" customHeight="1">
      <c r="A11" s="9" t="s">
        <v>6</v>
      </c>
      <c r="B11" s="10" t="s">
        <v>7</v>
      </c>
      <c r="C11" s="11">
        <f>SUM(C12,C13,C14,C15,C16)</f>
        <v>980391.1999999998</v>
      </c>
    </row>
    <row r="12" spans="1:3" ht="66.75" customHeight="1">
      <c r="A12" s="9" t="s">
        <v>128</v>
      </c>
      <c r="B12" s="10" t="s">
        <v>8</v>
      </c>
      <c r="C12" s="11">
        <v>973197.6</v>
      </c>
    </row>
    <row r="13" spans="1:3" ht="95.25" customHeight="1">
      <c r="A13" s="9" t="s">
        <v>9</v>
      </c>
      <c r="B13" s="10" t="s">
        <v>10</v>
      </c>
      <c r="C13" s="11">
        <v>1130.2</v>
      </c>
    </row>
    <row r="14" spans="1:3" ht="33" customHeight="1">
      <c r="A14" s="9" t="s">
        <v>11</v>
      </c>
      <c r="B14" s="10" t="s">
        <v>12</v>
      </c>
      <c r="C14" s="11">
        <v>5550.2</v>
      </c>
    </row>
    <row r="15" spans="1:3" ht="89.25" customHeight="1">
      <c r="A15" s="9" t="s">
        <v>129</v>
      </c>
      <c r="B15" s="10" t="s">
        <v>13</v>
      </c>
      <c r="C15" s="11">
        <v>513.2</v>
      </c>
    </row>
    <row r="16" spans="1:3" ht="54" customHeight="1">
      <c r="A16" s="9" t="s">
        <v>269</v>
      </c>
      <c r="B16" s="10" t="s">
        <v>268</v>
      </c>
      <c r="C16" s="11">
        <v>0</v>
      </c>
    </row>
    <row r="17" spans="1:3" ht="33.75" customHeight="1">
      <c r="A17" s="9" t="s">
        <v>168</v>
      </c>
      <c r="B17" s="10" t="s">
        <v>162</v>
      </c>
      <c r="C17" s="11">
        <f>C18</f>
        <v>12451.500000000002</v>
      </c>
    </row>
    <row r="18" spans="1:3" ht="33.75" customHeight="1">
      <c r="A18" s="9" t="s">
        <v>167</v>
      </c>
      <c r="B18" s="10" t="s">
        <v>161</v>
      </c>
      <c r="C18" s="11">
        <f>SUM(C19,C21,C23,C25)</f>
        <v>12451.500000000002</v>
      </c>
    </row>
    <row r="19" spans="1:3" ht="65.25" customHeight="1">
      <c r="A19" s="9" t="s">
        <v>166</v>
      </c>
      <c r="B19" s="10" t="s">
        <v>160</v>
      </c>
      <c r="C19" s="11">
        <f>SUM(C20)</f>
        <v>5743.1</v>
      </c>
    </row>
    <row r="20" spans="1:3" ht="100.5" customHeight="1">
      <c r="A20" s="9" t="s">
        <v>250</v>
      </c>
      <c r="B20" s="10" t="s">
        <v>246</v>
      </c>
      <c r="C20" s="11">
        <v>5743.1</v>
      </c>
    </row>
    <row r="21" spans="1:3" ht="83.25" customHeight="1">
      <c r="A21" s="9" t="s">
        <v>165</v>
      </c>
      <c r="B21" s="10" t="s">
        <v>159</v>
      </c>
      <c r="C21" s="11">
        <f>SUM(C22)</f>
        <v>41.1</v>
      </c>
    </row>
    <row r="22" spans="1:3" ht="119.25" customHeight="1">
      <c r="A22" s="9" t="s">
        <v>251</v>
      </c>
      <c r="B22" s="10" t="s">
        <v>247</v>
      </c>
      <c r="C22" s="11">
        <v>41.1</v>
      </c>
    </row>
    <row r="23" spans="1:3" ht="69.75" customHeight="1">
      <c r="A23" s="9" t="s">
        <v>164</v>
      </c>
      <c r="B23" s="10" t="s">
        <v>158</v>
      </c>
      <c r="C23" s="11">
        <f>SUM(C24)</f>
        <v>7726.1</v>
      </c>
    </row>
    <row r="24" spans="1:3" ht="96.75" customHeight="1">
      <c r="A24" s="12" t="s">
        <v>252</v>
      </c>
      <c r="B24" s="10" t="s">
        <v>248</v>
      </c>
      <c r="C24" s="11">
        <v>7726.1</v>
      </c>
    </row>
    <row r="25" spans="1:3" ht="66" customHeight="1">
      <c r="A25" s="9" t="s">
        <v>163</v>
      </c>
      <c r="B25" s="10" t="s">
        <v>157</v>
      </c>
      <c r="C25" s="11">
        <f>SUM(C26)</f>
        <v>-1058.8</v>
      </c>
    </row>
    <row r="26" spans="1:3" ht="102" customHeight="1">
      <c r="A26" s="9" t="s">
        <v>253</v>
      </c>
      <c r="B26" s="10" t="s">
        <v>249</v>
      </c>
      <c r="C26" s="11">
        <v>-1058.8</v>
      </c>
    </row>
    <row r="27" spans="1:3" ht="20.25" customHeight="1">
      <c r="A27" s="9" t="s">
        <v>14</v>
      </c>
      <c r="B27" s="10" t="s">
        <v>15</v>
      </c>
      <c r="C27" s="11">
        <f>SUM(C28,C36,C39,C41)</f>
        <v>163066.1</v>
      </c>
    </row>
    <row r="28" spans="1:3" ht="19.5" customHeight="1">
      <c r="A28" s="9" t="s">
        <v>16</v>
      </c>
      <c r="B28" s="10" t="s">
        <v>17</v>
      </c>
      <c r="C28" s="11">
        <f>SUM(C29,C32,C35)</f>
        <v>131861.00000000003</v>
      </c>
    </row>
    <row r="29" spans="1:3" ht="33.75" customHeight="1">
      <c r="A29" s="9" t="s">
        <v>18</v>
      </c>
      <c r="B29" s="10" t="s">
        <v>19</v>
      </c>
      <c r="C29" s="11">
        <f>SUM(C30,C31)</f>
        <v>107052.20000000001</v>
      </c>
    </row>
    <row r="30" spans="1:3" ht="32.25" customHeight="1">
      <c r="A30" s="9" t="s">
        <v>18</v>
      </c>
      <c r="B30" s="10" t="s">
        <v>20</v>
      </c>
      <c r="C30" s="11">
        <v>107051.1</v>
      </c>
    </row>
    <row r="31" spans="1:3" ht="33" customHeight="1">
      <c r="A31" s="9" t="s">
        <v>21</v>
      </c>
      <c r="B31" s="10" t="s">
        <v>22</v>
      </c>
      <c r="C31" s="11">
        <v>1.1</v>
      </c>
    </row>
    <row r="32" spans="1:3" ht="39.75" customHeight="1">
      <c r="A32" s="9" t="s">
        <v>23</v>
      </c>
      <c r="B32" s="10" t="s">
        <v>24</v>
      </c>
      <c r="C32" s="11">
        <f>SUM(C33,C34)</f>
        <v>24807.7</v>
      </c>
    </row>
    <row r="33" spans="1:3" ht="50.25" customHeight="1">
      <c r="A33" s="13" t="s">
        <v>204</v>
      </c>
      <c r="B33" s="10" t="s">
        <v>25</v>
      </c>
      <c r="C33" s="11">
        <v>24807.7</v>
      </c>
    </row>
    <row r="34" spans="1:3" ht="58.5" customHeight="1">
      <c r="A34" s="9" t="s">
        <v>26</v>
      </c>
      <c r="B34" s="10" t="s">
        <v>27</v>
      </c>
      <c r="C34" s="11">
        <v>0</v>
      </c>
    </row>
    <row r="35" spans="1:3" ht="34.5" customHeight="1">
      <c r="A35" s="9" t="s">
        <v>191</v>
      </c>
      <c r="B35" s="10" t="s">
        <v>28</v>
      </c>
      <c r="C35" s="11">
        <v>1.1</v>
      </c>
    </row>
    <row r="36" spans="1:3" ht="18.75" customHeight="1">
      <c r="A36" s="9" t="s">
        <v>29</v>
      </c>
      <c r="B36" s="10" t="s">
        <v>30</v>
      </c>
      <c r="C36" s="11">
        <f>SUM(C37,C38)</f>
        <v>23991.9</v>
      </c>
    </row>
    <row r="37" spans="1:3" ht="18.75" customHeight="1">
      <c r="A37" s="9" t="s">
        <v>29</v>
      </c>
      <c r="B37" s="10" t="s">
        <v>31</v>
      </c>
      <c r="C37" s="11">
        <v>23991.5</v>
      </c>
    </row>
    <row r="38" spans="1:3" ht="32.25" customHeight="1">
      <c r="A38" s="9" t="s">
        <v>32</v>
      </c>
      <c r="B38" s="10" t="s">
        <v>33</v>
      </c>
      <c r="C38" s="11">
        <v>0.4</v>
      </c>
    </row>
    <row r="39" spans="1:3" ht="15.75" customHeight="1">
      <c r="A39" s="9" t="s">
        <v>34</v>
      </c>
      <c r="B39" s="10" t="s">
        <v>35</v>
      </c>
      <c r="C39" s="11">
        <f>SUM(C40)</f>
        <v>-2.1</v>
      </c>
    </row>
    <row r="40" spans="1:3" ht="15.75" customHeight="1">
      <c r="A40" s="9" t="s">
        <v>34</v>
      </c>
      <c r="B40" s="10" t="s">
        <v>36</v>
      </c>
      <c r="C40" s="11">
        <v>-2.1</v>
      </c>
    </row>
    <row r="41" spans="1:3" ht="19.5" customHeight="1">
      <c r="A41" s="9" t="s">
        <v>132</v>
      </c>
      <c r="B41" s="10" t="s">
        <v>133</v>
      </c>
      <c r="C41" s="11">
        <f>SUM(C42)</f>
        <v>7215.3</v>
      </c>
    </row>
    <row r="42" spans="1:3" ht="31.5" customHeight="1">
      <c r="A42" s="9" t="s">
        <v>134</v>
      </c>
      <c r="B42" s="10" t="s">
        <v>135</v>
      </c>
      <c r="C42" s="11">
        <v>7215.3</v>
      </c>
    </row>
    <row r="43" spans="1:3" ht="21" customHeight="1">
      <c r="A43" s="9" t="s">
        <v>37</v>
      </c>
      <c r="B43" s="10" t="s">
        <v>38</v>
      </c>
      <c r="C43" s="11">
        <f>SUM(C44,C46,C49)</f>
        <v>93624</v>
      </c>
    </row>
    <row r="44" spans="1:3" ht="16.5" customHeight="1">
      <c r="A44" s="9" t="s">
        <v>39</v>
      </c>
      <c r="B44" s="10" t="s">
        <v>40</v>
      </c>
      <c r="C44" s="11">
        <f>SUM(C45)</f>
        <v>27430.4</v>
      </c>
    </row>
    <row r="45" spans="1:3" ht="31.5" customHeight="1">
      <c r="A45" s="9" t="s">
        <v>41</v>
      </c>
      <c r="B45" s="10" t="s">
        <v>42</v>
      </c>
      <c r="C45" s="11">
        <v>27430.4</v>
      </c>
    </row>
    <row r="46" spans="1:3" ht="16.5" customHeight="1">
      <c r="A46" s="19" t="s">
        <v>309</v>
      </c>
      <c r="B46" s="10" t="s">
        <v>312</v>
      </c>
      <c r="C46" s="11">
        <f>SUM(C47:C48)</f>
        <v>25576</v>
      </c>
    </row>
    <row r="47" spans="1:3" ht="16.5" customHeight="1">
      <c r="A47" s="19" t="s">
        <v>310</v>
      </c>
      <c r="B47" s="10" t="s">
        <v>313</v>
      </c>
      <c r="C47" s="11">
        <v>12639.3</v>
      </c>
    </row>
    <row r="48" spans="1:3" ht="16.5" customHeight="1">
      <c r="A48" s="19" t="s">
        <v>311</v>
      </c>
      <c r="B48" s="10" t="s">
        <v>314</v>
      </c>
      <c r="C48" s="11">
        <v>12936.7</v>
      </c>
    </row>
    <row r="49" spans="1:3" ht="16.5" customHeight="1">
      <c r="A49" s="9" t="s">
        <v>43</v>
      </c>
      <c r="B49" s="10" t="s">
        <v>44</v>
      </c>
      <c r="C49" s="11">
        <f>SUM(C50,C52)</f>
        <v>40617.6</v>
      </c>
    </row>
    <row r="50" spans="1:3" ht="16.5" customHeight="1">
      <c r="A50" s="9" t="s">
        <v>176</v>
      </c>
      <c r="B50" s="10" t="s">
        <v>177</v>
      </c>
      <c r="C50" s="11">
        <f>SUM(C51)</f>
        <v>34512.7</v>
      </c>
    </row>
    <row r="51" spans="1:3" ht="30.75" customHeight="1">
      <c r="A51" s="9" t="s">
        <v>181</v>
      </c>
      <c r="B51" s="10" t="s">
        <v>178</v>
      </c>
      <c r="C51" s="11">
        <v>34512.7</v>
      </c>
    </row>
    <row r="52" spans="1:3" ht="17.25" customHeight="1">
      <c r="A52" s="9" t="s">
        <v>179</v>
      </c>
      <c r="B52" s="10" t="s">
        <v>180</v>
      </c>
      <c r="C52" s="11">
        <f>SUM(C53)</f>
        <v>6104.9</v>
      </c>
    </row>
    <row r="53" spans="1:3" ht="32.25" customHeight="1">
      <c r="A53" s="9" t="s">
        <v>182</v>
      </c>
      <c r="B53" s="10" t="s">
        <v>183</v>
      </c>
      <c r="C53" s="11">
        <v>6104.9</v>
      </c>
    </row>
    <row r="54" spans="1:3" ht="18.75" customHeight="1">
      <c r="A54" s="9" t="s">
        <v>45</v>
      </c>
      <c r="B54" s="10" t="s">
        <v>46</v>
      </c>
      <c r="C54" s="11">
        <f>SUM(C55,C57)</f>
        <v>10479.3</v>
      </c>
    </row>
    <row r="55" spans="1:3" ht="30.75" customHeight="1">
      <c r="A55" s="9" t="s">
        <v>47</v>
      </c>
      <c r="B55" s="10" t="s">
        <v>48</v>
      </c>
      <c r="C55" s="11">
        <f>SUM(C56)</f>
        <v>10392.9</v>
      </c>
    </row>
    <row r="56" spans="1:3" ht="30" customHeight="1">
      <c r="A56" s="9" t="s">
        <v>123</v>
      </c>
      <c r="B56" s="10" t="s">
        <v>49</v>
      </c>
      <c r="C56" s="11">
        <v>10392.9</v>
      </c>
    </row>
    <row r="57" spans="1:3" ht="33" customHeight="1">
      <c r="A57" s="9" t="s">
        <v>50</v>
      </c>
      <c r="B57" s="10" t="s">
        <v>51</v>
      </c>
      <c r="C57" s="11">
        <f>C58</f>
        <v>86.4</v>
      </c>
    </row>
    <row r="58" spans="1:3" ht="48" customHeight="1">
      <c r="A58" s="9" t="s">
        <v>170</v>
      </c>
      <c r="B58" s="10" t="s">
        <v>155</v>
      </c>
      <c r="C58" s="11">
        <f>SUM(C59)</f>
        <v>86.4</v>
      </c>
    </row>
    <row r="59" spans="1:3" ht="62.25" customHeight="1">
      <c r="A59" s="9" t="s">
        <v>169</v>
      </c>
      <c r="B59" s="10" t="s">
        <v>156</v>
      </c>
      <c r="C59" s="11">
        <v>86.4</v>
      </c>
    </row>
    <row r="60" spans="1:3" ht="31.5" customHeight="1">
      <c r="A60" s="9" t="s">
        <v>52</v>
      </c>
      <c r="B60" s="10" t="s">
        <v>53</v>
      </c>
      <c r="C60" s="11">
        <f>SUM(C61,C70,C73)</f>
        <v>165057.5</v>
      </c>
    </row>
    <row r="61" spans="1:3" ht="64.5" customHeight="1">
      <c r="A61" s="9" t="s">
        <v>54</v>
      </c>
      <c r="B61" s="10" t="s">
        <v>55</v>
      </c>
      <c r="C61" s="11">
        <f>SUM(C62,C64,C66,C68,)</f>
        <v>156553.5</v>
      </c>
    </row>
    <row r="62" spans="1:3" ht="49.5" customHeight="1">
      <c r="A62" s="9" t="s">
        <v>56</v>
      </c>
      <c r="B62" s="10" t="s">
        <v>57</v>
      </c>
      <c r="C62" s="11">
        <f>SUM(C63)</f>
        <v>129281.5</v>
      </c>
    </row>
    <row r="63" spans="1:3" ht="63" customHeight="1">
      <c r="A63" s="9" t="s">
        <v>58</v>
      </c>
      <c r="B63" s="10" t="s">
        <v>59</v>
      </c>
      <c r="C63" s="11">
        <v>129281.5</v>
      </c>
    </row>
    <row r="64" spans="1:3" ht="63" customHeight="1">
      <c r="A64" s="9" t="s">
        <v>60</v>
      </c>
      <c r="B64" s="10" t="s">
        <v>61</v>
      </c>
      <c r="C64" s="11">
        <f>SUM(C65)</f>
        <v>1249.4</v>
      </c>
    </row>
    <row r="65" spans="1:3" ht="71.25" customHeight="1">
      <c r="A65" s="9" t="s">
        <v>62</v>
      </c>
      <c r="B65" s="10" t="s">
        <v>63</v>
      </c>
      <c r="C65" s="11">
        <v>1249.4</v>
      </c>
    </row>
    <row r="66" spans="1:3" ht="66" customHeight="1">
      <c r="A66" s="9" t="s">
        <v>64</v>
      </c>
      <c r="B66" s="10" t="s">
        <v>65</v>
      </c>
      <c r="C66" s="11">
        <f>SUM(C67)</f>
        <v>506</v>
      </c>
    </row>
    <row r="67" spans="1:3" ht="50.25" customHeight="1">
      <c r="A67" s="9" t="s">
        <v>66</v>
      </c>
      <c r="B67" s="10" t="s">
        <v>67</v>
      </c>
      <c r="C67" s="11">
        <v>506</v>
      </c>
    </row>
    <row r="68" spans="1:3" ht="32.25" customHeight="1">
      <c r="A68" s="9" t="s">
        <v>138</v>
      </c>
      <c r="B68" s="10" t="s">
        <v>136</v>
      </c>
      <c r="C68" s="11">
        <f>SUM(C69)</f>
        <v>25516.6</v>
      </c>
    </row>
    <row r="69" spans="1:3" ht="32.25" customHeight="1">
      <c r="A69" s="9" t="s">
        <v>139</v>
      </c>
      <c r="B69" s="10" t="s">
        <v>137</v>
      </c>
      <c r="C69" s="11">
        <v>25516.6</v>
      </c>
    </row>
    <row r="70" spans="1:3" ht="18.75" customHeight="1">
      <c r="A70" s="9" t="s">
        <v>434</v>
      </c>
      <c r="B70" s="10" t="s">
        <v>435</v>
      </c>
      <c r="C70" s="11">
        <f>SUM(C72)</f>
        <v>495</v>
      </c>
    </row>
    <row r="71" spans="1:3" ht="44.25" customHeight="1">
      <c r="A71" s="9" t="s">
        <v>430</v>
      </c>
      <c r="B71" s="10" t="s">
        <v>431</v>
      </c>
      <c r="C71" s="11">
        <f>SUM(C72)</f>
        <v>495</v>
      </c>
    </row>
    <row r="72" spans="1:3" ht="45" customHeight="1">
      <c r="A72" s="9" t="s">
        <v>432</v>
      </c>
      <c r="B72" s="10" t="s">
        <v>433</v>
      </c>
      <c r="C72" s="11">
        <v>495</v>
      </c>
    </row>
    <row r="73" spans="1:3" ht="66" customHeight="1">
      <c r="A73" s="9" t="s">
        <v>175</v>
      </c>
      <c r="B73" s="10" t="s">
        <v>147</v>
      </c>
      <c r="C73" s="11">
        <f>SUM(C75)</f>
        <v>8009</v>
      </c>
    </row>
    <row r="74" spans="1:3" ht="65.25" customHeight="1">
      <c r="A74" s="9" t="s">
        <v>174</v>
      </c>
      <c r="B74" s="10" t="s">
        <v>146</v>
      </c>
      <c r="C74" s="11">
        <f>SUM(C75)</f>
        <v>8009</v>
      </c>
    </row>
    <row r="75" spans="1:3" ht="62.25" customHeight="1">
      <c r="A75" s="9" t="s">
        <v>148</v>
      </c>
      <c r="B75" s="10" t="s">
        <v>145</v>
      </c>
      <c r="C75" s="11">
        <v>8009</v>
      </c>
    </row>
    <row r="76" spans="1:3" ht="15.75">
      <c r="A76" s="9" t="s">
        <v>68</v>
      </c>
      <c r="B76" s="10" t="s">
        <v>69</v>
      </c>
      <c r="C76" s="11">
        <f>SUM(C77)</f>
        <v>11172.7</v>
      </c>
    </row>
    <row r="77" spans="1:3" ht="17.25" customHeight="1">
      <c r="A77" s="9" t="s">
        <v>70</v>
      </c>
      <c r="B77" s="10" t="s">
        <v>71</v>
      </c>
      <c r="C77" s="11">
        <f>SUM(C78,C79,C80,C83)</f>
        <v>11172.7</v>
      </c>
    </row>
    <row r="78" spans="1:3" ht="36" customHeight="1">
      <c r="A78" s="9" t="s">
        <v>72</v>
      </c>
      <c r="B78" s="10" t="s">
        <v>73</v>
      </c>
      <c r="C78" s="11">
        <v>1061.5</v>
      </c>
    </row>
    <row r="79" spans="1:3" ht="18" customHeight="1">
      <c r="A79" s="9" t="s">
        <v>74</v>
      </c>
      <c r="B79" s="10" t="s">
        <v>75</v>
      </c>
      <c r="C79" s="11">
        <v>7351.6</v>
      </c>
    </row>
    <row r="80" spans="1:3" ht="20.25" customHeight="1">
      <c r="A80" s="14" t="s">
        <v>76</v>
      </c>
      <c r="B80" s="10" t="s">
        <v>77</v>
      </c>
      <c r="C80" s="11">
        <f>SUM(C81:C82)</f>
        <v>2759.3999999999996</v>
      </c>
    </row>
    <row r="81" spans="1:3" ht="20.25" customHeight="1">
      <c r="A81" s="14" t="s">
        <v>256</v>
      </c>
      <c r="B81" s="10" t="s">
        <v>254</v>
      </c>
      <c r="C81" s="11">
        <v>2624.2</v>
      </c>
    </row>
    <row r="82" spans="1:3" ht="20.25" customHeight="1">
      <c r="A82" s="14" t="s">
        <v>257</v>
      </c>
      <c r="B82" s="10" t="s">
        <v>255</v>
      </c>
      <c r="C82" s="11">
        <v>135.2</v>
      </c>
    </row>
    <row r="83" spans="1:3" ht="48" customHeight="1">
      <c r="A83" s="9" t="s">
        <v>213</v>
      </c>
      <c r="B83" s="10" t="s">
        <v>212</v>
      </c>
      <c r="C83" s="11">
        <v>0.2</v>
      </c>
    </row>
    <row r="84" spans="1:3" ht="31.5">
      <c r="A84" s="9" t="s">
        <v>218</v>
      </c>
      <c r="B84" s="10" t="s">
        <v>78</v>
      </c>
      <c r="C84" s="11">
        <f>SUM(C85,C90)</f>
        <v>1875</v>
      </c>
    </row>
    <row r="85" spans="1:3" ht="18" customHeight="1">
      <c r="A85" s="9" t="s">
        <v>152</v>
      </c>
      <c r="B85" s="10" t="s">
        <v>153</v>
      </c>
      <c r="C85" s="11">
        <f>SUM(C88+C86)</f>
        <v>44.8</v>
      </c>
    </row>
    <row r="86" spans="1:3" ht="17.25" customHeight="1">
      <c r="A86" s="9" t="s">
        <v>193</v>
      </c>
      <c r="B86" s="10" t="s">
        <v>194</v>
      </c>
      <c r="C86" s="11">
        <f>SUM(C87)</f>
        <v>18</v>
      </c>
    </row>
    <row r="87" spans="1:3" ht="32.25" customHeight="1">
      <c r="A87" s="9" t="s">
        <v>195</v>
      </c>
      <c r="B87" s="10" t="s">
        <v>196</v>
      </c>
      <c r="C87" s="11">
        <v>18</v>
      </c>
    </row>
    <row r="88" spans="1:3" ht="18" customHeight="1">
      <c r="A88" s="9" t="s">
        <v>149</v>
      </c>
      <c r="B88" s="10" t="s">
        <v>151</v>
      </c>
      <c r="C88" s="11">
        <f>SUM(C89)</f>
        <v>26.8</v>
      </c>
    </row>
    <row r="89" spans="1:3" ht="34.5" customHeight="1">
      <c r="A89" s="9" t="s">
        <v>154</v>
      </c>
      <c r="B89" s="10" t="s">
        <v>150</v>
      </c>
      <c r="C89" s="11">
        <v>26.8</v>
      </c>
    </row>
    <row r="90" spans="1:3" ht="20.25" customHeight="1">
      <c r="A90" s="9" t="s">
        <v>79</v>
      </c>
      <c r="B90" s="10" t="s">
        <v>80</v>
      </c>
      <c r="C90" s="11">
        <f>SUM(C93+C91)</f>
        <v>1830.2</v>
      </c>
    </row>
    <row r="91" spans="1:3" ht="33" customHeight="1">
      <c r="A91" s="9" t="s">
        <v>260</v>
      </c>
      <c r="B91" s="10" t="s">
        <v>258</v>
      </c>
      <c r="C91" s="11">
        <f>SUM(C92)</f>
        <v>169</v>
      </c>
    </row>
    <row r="92" spans="1:3" ht="36" customHeight="1">
      <c r="A92" s="9" t="s">
        <v>261</v>
      </c>
      <c r="B92" s="10" t="s">
        <v>259</v>
      </c>
      <c r="C92" s="11">
        <v>169</v>
      </c>
    </row>
    <row r="93" spans="1:3" ht="18" customHeight="1">
      <c r="A93" s="9" t="s">
        <v>81</v>
      </c>
      <c r="B93" s="10" t="s">
        <v>82</v>
      </c>
      <c r="C93" s="11">
        <f>SUM(C94)</f>
        <v>1661.2</v>
      </c>
    </row>
    <row r="94" spans="1:3" ht="21.75" customHeight="1">
      <c r="A94" s="9" t="s">
        <v>83</v>
      </c>
      <c r="B94" s="10" t="s">
        <v>84</v>
      </c>
      <c r="C94" s="11">
        <v>1661.2</v>
      </c>
    </row>
    <row r="95" spans="1:3" ht="16.5" customHeight="1">
      <c r="A95" s="9" t="s">
        <v>85</v>
      </c>
      <c r="B95" s="10" t="s">
        <v>86</v>
      </c>
      <c r="C95" s="11">
        <f>SUM(C98,C96,C103,C108)</f>
        <v>45943.1</v>
      </c>
    </row>
    <row r="96" spans="1:3" ht="18" customHeight="1">
      <c r="A96" s="9" t="s">
        <v>87</v>
      </c>
      <c r="B96" s="10" t="s">
        <v>88</v>
      </c>
      <c r="C96" s="11">
        <f>SUM(C97)</f>
        <v>30197</v>
      </c>
    </row>
    <row r="97" spans="1:3" ht="18" customHeight="1">
      <c r="A97" s="9" t="s">
        <v>89</v>
      </c>
      <c r="B97" s="10" t="s">
        <v>90</v>
      </c>
      <c r="C97" s="11">
        <v>30197</v>
      </c>
    </row>
    <row r="98" spans="1:3" ht="64.5" customHeight="1">
      <c r="A98" s="9" t="s">
        <v>184</v>
      </c>
      <c r="B98" s="10" t="s">
        <v>91</v>
      </c>
      <c r="C98" s="11">
        <f>SUM(C99+C101)</f>
        <v>3290.1</v>
      </c>
    </row>
    <row r="99" spans="1:3" ht="66.75" customHeight="1">
      <c r="A99" s="9" t="s">
        <v>186</v>
      </c>
      <c r="B99" s="10" t="s">
        <v>92</v>
      </c>
      <c r="C99" s="11">
        <f>SUM(C100)</f>
        <v>3147.6</v>
      </c>
    </row>
    <row r="100" spans="1:3" ht="66" customHeight="1">
      <c r="A100" s="9" t="s">
        <v>93</v>
      </c>
      <c r="B100" s="10" t="s">
        <v>94</v>
      </c>
      <c r="C100" s="11">
        <v>3147.6</v>
      </c>
    </row>
    <row r="101" spans="1:3" ht="83.25" customHeight="1">
      <c r="A101" s="9" t="s">
        <v>126</v>
      </c>
      <c r="B101" s="10" t="s">
        <v>125</v>
      </c>
      <c r="C101" s="11">
        <f>SUM(C102)</f>
        <v>142.5</v>
      </c>
    </row>
    <row r="102" spans="1:3" ht="81.75" customHeight="1">
      <c r="A102" s="9" t="s">
        <v>127</v>
      </c>
      <c r="B102" s="10" t="s">
        <v>140</v>
      </c>
      <c r="C102" s="11">
        <v>142.5</v>
      </c>
    </row>
    <row r="103" spans="1:3" ht="30.75" customHeight="1">
      <c r="A103" s="9" t="s">
        <v>185</v>
      </c>
      <c r="B103" s="10" t="s">
        <v>95</v>
      </c>
      <c r="C103" s="11">
        <f>SUM(C104,C106)</f>
        <v>11400.4</v>
      </c>
    </row>
    <row r="104" spans="1:3" ht="33" customHeight="1">
      <c r="A104" s="9" t="s">
        <v>130</v>
      </c>
      <c r="B104" s="10" t="s">
        <v>96</v>
      </c>
      <c r="C104" s="11">
        <f>SUM(C105)</f>
        <v>10745.6</v>
      </c>
    </row>
    <row r="105" spans="1:3" ht="36" customHeight="1">
      <c r="A105" s="9" t="s">
        <v>131</v>
      </c>
      <c r="B105" s="10" t="s">
        <v>97</v>
      </c>
      <c r="C105" s="11">
        <v>10745.6</v>
      </c>
    </row>
    <row r="106" spans="1:3" ht="53.25" customHeight="1">
      <c r="A106" s="9" t="s">
        <v>143</v>
      </c>
      <c r="B106" s="10" t="s">
        <v>141</v>
      </c>
      <c r="C106" s="11">
        <f>SUM(C107)</f>
        <v>654.8</v>
      </c>
    </row>
    <row r="107" spans="1:3" ht="53.25" customHeight="1">
      <c r="A107" s="9" t="s">
        <v>144</v>
      </c>
      <c r="B107" s="10" t="s">
        <v>142</v>
      </c>
      <c r="C107" s="11">
        <v>654.8</v>
      </c>
    </row>
    <row r="108" spans="1:3" ht="70.5" customHeight="1">
      <c r="A108" s="9" t="s">
        <v>265</v>
      </c>
      <c r="B108" s="10" t="s">
        <v>262</v>
      </c>
      <c r="C108" s="11">
        <f>SUM(C109)</f>
        <v>1055.6</v>
      </c>
    </row>
    <row r="109" spans="1:3" ht="67.5" customHeight="1">
      <c r="A109" s="12" t="s">
        <v>266</v>
      </c>
      <c r="B109" s="10" t="s">
        <v>263</v>
      </c>
      <c r="C109" s="11">
        <f>SUM(C110)</f>
        <v>1055.6</v>
      </c>
    </row>
    <row r="110" spans="1:3" ht="66" customHeight="1">
      <c r="A110" s="12" t="s">
        <v>267</v>
      </c>
      <c r="B110" s="10" t="s">
        <v>264</v>
      </c>
      <c r="C110" s="11">
        <v>1055.6</v>
      </c>
    </row>
    <row r="111" spans="1:3" ht="22.5" customHeight="1">
      <c r="A111" s="9" t="s">
        <v>98</v>
      </c>
      <c r="B111" s="10" t="s">
        <v>99</v>
      </c>
      <c r="C111" s="11">
        <f>SUM(C112+C142+C144+C147+C154)</f>
        <v>14854.6</v>
      </c>
    </row>
    <row r="112" spans="1:3" ht="36.75" customHeight="1">
      <c r="A112" s="20" t="s">
        <v>315</v>
      </c>
      <c r="B112" s="10" t="s">
        <v>316</v>
      </c>
      <c r="C112" s="11">
        <f>SUM(C113+C115+C118+C122+C126+C128+C130+C132+C135+C137+C140)</f>
        <v>4219.3</v>
      </c>
    </row>
    <row r="113" spans="1:3" ht="51.75" customHeight="1">
      <c r="A113" s="20" t="s">
        <v>401</v>
      </c>
      <c r="B113" s="10" t="s">
        <v>317</v>
      </c>
      <c r="C113" s="11">
        <f>SUM(C114)</f>
        <v>163.8</v>
      </c>
    </row>
    <row r="114" spans="1:3" ht="63.75" customHeight="1">
      <c r="A114" s="20" t="s">
        <v>402</v>
      </c>
      <c r="B114" s="10" t="s">
        <v>318</v>
      </c>
      <c r="C114" s="11">
        <v>163.8</v>
      </c>
    </row>
    <row r="115" spans="1:3" ht="69" customHeight="1">
      <c r="A115" s="20" t="s">
        <v>403</v>
      </c>
      <c r="B115" s="10" t="s">
        <v>319</v>
      </c>
      <c r="C115" s="11">
        <f>SUM(C116:C117)</f>
        <v>245.3</v>
      </c>
    </row>
    <row r="116" spans="1:3" ht="96.75" customHeight="1">
      <c r="A116" s="20" t="s">
        <v>404</v>
      </c>
      <c r="B116" s="10" t="s">
        <v>320</v>
      </c>
      <c r="C116" s="11">
        <v>0.5</v>
      </c>
    </row>
    <row r="117" spans="1:3" ht="82.5" customHeight="1">
      <c r="A117" s="20" t="s">
        <v>405</v>
      </c>
      <c r="B117" s="10" t="s">
        <v>321</v>
      </c>
      <c r="C117" s="11">
        <v>244.8</v>
      </c>
    </row>
    <row r="118" spans="1:3" ht="49.5" customHeight="1">
      <c r="A118" s="20" t="s">
        <v>406</v>
      </c>
      <c r="B118" s="10" t="s">
        <v>322</v>
      </c>
      <c r="C118" s="11">
        <f>SUM(C119+C120+C121)</f>
        <v>464.09999999999997</v>
      </c>
    </row>
    <row r="119" spans="1:3" ht="82.5" customHeight="1">
      <c r="A119" s="20" t="s">
        <v>407</v>
      </c>
      <c r="B119" s="10" t="s">
        <v>323</v>
      </c>
      <c r="C119" s="11">
        <v>30</v>
      </c>
    </row>
    <row r="120" spans="1:3" ht="69" customHeight="1">
      <c r="A120" s="22" t="s">
        <v>392</v>
      </c>
      <c r="B120" s="10" t="s">
        <v>385</v>
      </c>
      <c r="C120" s="11">
        <v>50.2</v>
      </c>
    </row>
    <row r="121" spans="1:3" ht="79.5" customHeight="1">
      <c r="A121" s="23" t="s">
        <v>400</v>
      </c>
      <c r="B121" s="10" t="s">
        <v>399</v>
      </c>
      <c r="C121" s="11">
        <v>383.9</v>
      </c>
    </row>
    <row r="122" spans="1:3" ht="68.25" customHeight="1">
      <c r="A122" s="20" t="s">
        <v>408</v>
      </c>
      <c r="B122" s="10" t="s">
        <v>324</v>
      </c>
      <c r="C122" s="11">
        <f>SUM(C123+C124+C125)</f>
        <v>156.9</v>
      </c>
    </row>
    <row r="123" spans="1:3" ht="99.75" customHeight="1">
      <c r="A123" s="20" t="s">
        <v>409</v>
      </c>
      <c r="B123" s="10" t="s">
        <v>325</v>
      </c>
      <c r="C123" s="11">
        <v>71</v>
      </c>
    </row>
    <row r="124" spans="1:3" ht="88.5" customHeight="1">
      <c r="A124" s="22" t="s">
        <v>393</v>
      </c>
      <c r="B124" s="10" t="s">
        <v>386</v>
      </c>
      <c r="C124" s="11">
        <v>10</v>
      </c>
    </row>
    <row r="125" spans="1:3" ht="66" customHeight="1">
      <c r="A125" s="25" t="s">
        <v>437</v>
      </c>
      <c r="B125" s="10" t="s">
        <v>436</v>
      </c>
      <c r="C125" s="11">
        <v>75.9</v>
      </c>
    </row>
    <row r="126" spans="1:3" ht="48" customHeight="1">
      <c r="A126" s="20" t="s">
        <v>410</v>
      </c>
      <c r="B126" s="10" t="s">
        <v>326</v>
      </c>
      <c r="C126" s="11">
        <f>SUM(C127)</f>
        <v>1307</v>
      </c>
    </row>
    <row r="127" spans="1:3" ht="81.75" customHeight="1">
      <c r="A127" s="20" t="s">
        <v>411</v>
      </c>
      <c r="B127" s="10" t="s">
        <v>327</v>
      </c>
      <c r="C127" s="11">
        <v>1307</v>
      </c>
    </row>
    <row r="128" spans="1:3" ht="48" customHeight="1">
      <c r="A128" s="22" t="s">
        <v>394</v>
      </c>
      <c r="B128" s="10" t="s">
        <v>388</v>
      </c>
      <c r="C128" s="11">
        <f>SUM(C129)</f>
        <v>3</v>
      </c>
    </row>
    <row r="129" spans="1:3" ht="83.25" customHeight="1">
      <c r="A129" s="22" t="s">
        <v>395</v>
      </c>
      <c r="B129" s="10" t="s">
        <v>387</v>
      </c>
      <c r="C129" s="11">
        <v>3</v>
      </c>
    </row>
    <row r="130" spans="1:3" ht="69" customHeight="1">
      <c r="A130" s="20" t="s">
        <v>422</v>
      </c>
      <c r="B130" s="10" t="s">
        <v>328</v>
      </c>
      <c r="C130" s="11">
        <f>C131</f>
        <v>135</v>
      </c>
    </row>
    <row r="131" spans="1:3" ht="110.25" customHeight="1">
      <c r="A131" s="22" t="s">
        <v>396</v>
      </c>
      <c r="B131" s="10" t="s">
        <v>389</v>
      </c>
      <c r="C131" s="11">
        <v>135</v>
      </c>
    </row>
    <row r="132" spans="1:3" ht="64.5" customHeight="1">
      <c r="A132" s="20" t="s">
        <v>412</v>
      </c>
      <c r="B132" s="10" t="s">
        <v>329</v>
      </c>
      <c r="C132" s="11">
        <f>SUM(C133:C134)</f>
        <v>34.3</v>
      </c>
    </row>
    <row r="133" spans="1:3" ht="114.75" customHeight="1">
      <c r="A133" s="20" t="s">
        <v>413</v>
      </c>
      <c r="B133" s="10" t="s">
        <v>330</v>
      </c>
      <c r="C133" s="11">
        <v>24.3</v>
      </c>
    </row>
    <row r="134" spans="1:3" ht="111.75" customHeight="1">
      <c r="A134" s="20" t="s">
        <v>421</v>
      </c>
      <c r="B134" s="10" t="s">
        <v>331</v>
      </c>
      <c r="C134" s="11">
        <v>10</v>
      </c>
    </row>
    <row r="135" spans="1:3" ht="65.25" customHeight="1">
      <c r="A135" s="20" t="s">
        <v>414</v>
      </c>
      <c r="B135" s="10" t="s">
        <v>334</v>
      </c>
      <c r="C135" s="11">
        <f>SUM(C136)</f>
        <v>4</v>
      </c>
    </row>
    <row r="136" spans="1:3" ht="63.75" customHeight="1">
      <c r="A136" s="20" t="s">
        <v>415</v>
      </c>
      <c r="B136" s="10" t="s">
        <v>335</v>
      </c>
      <c r="C136" s="11">
        <v>4</v>
      </c>
    </row>
    <row r="137" spans="1:3" ht="58.5" customHeight="1">
      <c r="A137" s="20" t="s">
        <v>416</v>
      </c>
      <c r="B137" s="10" t="s">
        <v>332</v>
      </c>
      <c r="C137" s="11">
        <f>SUM(C138:C139)</f>
        <v>594.2</v>
      </c>
    </row>
    <row r="138" spans="1:3" ht="81" customHeight="1">
      <c r="A138" s="20" t="s">
        <v>417</v>
      </c>
      <c r="B138" s="10" t="s">
        <v>333</v>
      </c>
      <c r="C138" s="11">
        <v>26</v>
      </c>
    </row>
    <row r="139" spans="1:3" ht="63.75" customHeight="1">
      <c r="A139" s="20" t="s">
        <v>418</v>
      </c>
      <c r="B139" s="10" t="s">
        <v>336</v>
      </c>
      <c r="C139" s="11">
        <v>568.2</v>
      </c>
    </row>
    <row r="140" spans="1:3" ht="70.5" customHeight="1">
      <c r="A140" s="20" t="s">
        <v>419</v>
      </c>
      <c r="B140" s="10" t="s">
        <v>337</v>
      </c>
      <c r="C140" s="11">
        <f>SUM(C141)</f>
        <v>1111.7</v>
      </c>
    </row>
    <row r="141" spans="1:3" ht="83.25" customHeight="1">
      <c r="A141" s="20" t="s">
        <v>420</v>
      </c>
      <c r="B141" s="10" t="s">
        <v>338</v>
      </c>
      <c r="C141" s="11">
        <v>1111.7</v>
      </c>
    </row>
    <row r="142" spans="1:3" ht="40.5" customHeight="1">
      <c r="A142" s="20" t="s">
        <v>339</v>
      </c>
      <c r="B142" s="10" t="s">
        <v>341</v>
      </c>
      <c r="C142" s="11">
        <f>SUM(C143)</f>
        <v>116.5</v>
      </c>
    </row>
    <row r="143" spans="1:3" ht="49.5" customHeight="1">
      <c r="A143" s="20" t="s">
        <v>340</v>
      </c>
      <c r="B143" s="10" t="s">
        <v>342</v>
      </c>
      <c r="C143" s="11">
        <v>116.5</v>
      </c>
    </row>
    <row r="144" spans="1:3" ht="80.25" customHeight="1">
      <c r="A144" s="20" t="s">
        <v>343</v>
      </c>
      <c r="B144" s="10" t="s">
        <v>345</v>
      </c>
      <c r="C144" s="11">
        <f>SUM(C145:C146)</f>
        <v>96.19999999999999</v>
      </c>
    </row>
    <row r="145" spans="1:3" ht="55.5" customHeight="1">
      <c r="A145" s="20" t="s">
        <v>344</v>
      </c>
      <c r="B145" s="10" t="s">
        <v>346</v>
      </c>
      <c r="C145" s="11">
        <v>24.6</v>
      </c>
    </row>
    <row r="146" spans="1:3" ht="65.25" customHeight="1">
      <c r="A146" s="20" t="s">
        <v>348</v>
      </c>
      <c r="B146" s="10" t="s">
        <v>347</v>
      </c>
      <c r="C146" s="11">
        <v>71.6</v>
      </c>
    </row>
    <row r="147" spans="1:3" ht="22.5" customHeight="1">
      <c r="A147" s="20" t="s">
        <v>349</v>
      </c>
      <c r="B147" s="10" t="s">
        <v>352</v>
      </c>
      <c r="C147" s="11">
        <f>SUM(C148+C151)</f>
        <v>10214.9</v>
      </c>
    </row>
    <row r="148" spans="1:3" ht="65.25" customHeight="1">
      <c r="A148" s="20" t="s">
        <v>350</v>
      </c>
      <c r="B148" s="10" t="s">
        <v>353</v>
      </c>
      <c r="C148" s="11">
        <f>SUM(C149+C150)</f>
        <v>256.8</v>
      </c>
    </row>
    <row r="149" spans="1:3" ht="33.75" customHeight="1">
      <c r="A149" s="23" t="s">
        <v>424</v>
      </c>
      <c r="B149" s="10" t="s">
        <v>423</v>
      </c>
      <c r="C149" s="11">
        <v>130.8</v>
      </c>
    </row>
    <row r="150" spans="1:3" ht="48" customHeight="1">
      <c r="A150" s="20" t="s">
        <v>351</v>
      </c>
      <c r="B150" s="10" t="s">
        <v>354</v>
      </c>
      <c r="C150" s="11">
        <v>126</v>
      </c>
    </row>
    <row r="151" spans="1:3" ht="66" customHeight="1">
      <c r="A151" s="20" t="s">
        <v>355</v>
      </c>
      <c r="B151" s="10" t="s">
        <v>357</v>
      </c>
      <c r="C151" s="11">
        <f>SUM(C152:C153)</f>
        <v>9958.1</v>
      </c>
    </row>
    <row r="152" spans="1:3" ht="51.75" customHeight="1">
      <c r="A152" s="20" t="s">
        <v>356</v>
      </c>
      <c r="B152" s="10" t="s">
        <v>358</v>
      </c>
      <c r="C152" s="11">
        <v>9990.5</v>
      </c>
    </row>
    <row r="153" spans="1:3" ht="67.5" customHeight="1">
      <c r="A153" s="20" t="s">
        <v>360</v>
      </c>
      <c r="B153" s="10" t="s">
        <v>359</v>
      </c>
      <c r="C153" s="11">
        <v>-32.4</v>
      </c>
    </row>
    <row r="154" spans="1:3" ht="22.5" customHeight="1">
      <c r="A154" s="20" t="s">
        <v>361</v>
      </c>
      <c r="B154" s="10" t="s">
        <v>364</v>
      </c>
      <c r="C154" s="11">
        <f>SUM(C155)</f>
        <v>207.7</v>
      </c>
    </row>
    <row r="155" spans="1:3" ht="35.25" customHeight="1">
      <c r="A155" s="20" t="s">
        <v>362</v>
      </c>
      <c r="B155" s="10" t="s">
        <v>365</v>
      </c>
      <c r="C155" s="11">
        <f>SUM(C156)</f>
        <v>207.7</v>
      </c>
    </row>
    <row r="156" spans="1:3" ht="48.75" customHeight="1">
      <c r="A156" s="20" t="s">
        <v>363</v>
      </c>
      <c r="B156" s="10" t="s">
        <v>366</v>
      </c>
      <c r="C156" s="11">
        <v>207.7</v>
      </c>
    </row>
    <row r="157" spans="1:3" ht="15.75">
      <c r="A157" s="9" t="s">
        <v>100</v>
      </c>
      <c r="B157" s="10" t="s">
        <v>101</v>
      </c>
      <c r="C157" s="11">
        <f>SUM(C158+C160)</f>
        <v>2036.5</v>
      </c>
    </row>
    <row r="158" spans="1:3" ht="18" customHeight="1">
      <c r="A158" s="9" t="s">
        <v>102</v>
      </c>
      <c r="B158" s="10" t="s">
        <v>103</v>
      </c>
      <c r="C158" s="11">
        <f>SUM(C159)</f>
        <v>4.8</v>
      </c>
    </row>
    <row r="159" spans="1:3" ht="18" customHeight="1">
      <c r="A159" s="9" t="s">
        <v>104</v>
      </c>
      <c r="B159" s="10" t="s">
        <v>105</v>
      </c>
      <c r="C159" s="11">
        <v>4.8</v>
      </c>
    </row>
    <row r="160" spans="1:3" ht="18" customHeight="1">
      <c r="A160" s="14" t="s">
        <v>272</v>
      </c>
      <c r="B160" s="10" t="s">
        <v>270</v>
      </c>
      <c r="C160" s="11">
        <f>SUM(C161)</f>
        <v>2031.7</v>
      </c>
    </row>
    <row r="161" spans="1:3" ht="18" customHeight="1">
      <c r="A161" s="12" t="s">
        <v>273</v>
      </c>
      <c r="B161" s="10" t="s">
        <v>271</v>
      </c>
      <c r="C161" s="11">
        <v>2031.7</v>
      </c>
    </row>
    <row r="162" spans="1:3" ht="18.75" customHeight="1">
      <c r="A162" s="9" t="s">
        <v>106</v>
      </c>
      <c r="B162" s="10" t="s">
        <v>107</v>
      </c>
      <c r="C162" s="11">
        <f>SUM(C163,C216,C223,C219,C210,C213)</f>
        <v>3406589.6</v>
      </c>
    </row>
    <row r="163" spans="1:3" ht="37.5" customHeight="1">
      <c r="A163" s="9" t="s">
        <v>108</v>
      </c>
      <c r="B163" s="10" t="s">
        <v>109</v>
      </c>
      <c r="C163" s="11">
        <f>SUM(C164,C173,C188,C203)</f>
        <v>3405654.1</v>
      </c>
    </row>
    <row r="164" spans="1:3" ht="15" customHeight="1">
      <c r="A164" s="9" t="s">
        <v>190</v>
      </c>
      <c r="B164" s="10" t="s">
        <v>219</v>
      </c>
      <c r="C164" s="11">
        <f>SUM(C165+C167+C169+C171)</f>
        <v>643327.2</v>
      </c>
    </row>
    <row r="165" spans="1:3" ht="15" customHeight="1">
      <c r="A165" s="9" t="s">
        <v>308</v>
      </c>
      <c r="B165" s="10" t="s">
        <v>220</v>
      </c>
      <c r="C165" s="11">
        <f>SUM(C166)</f>
        <v>489648.8</v>
      </c>
    </row>
    <row r="166" spans="1:3" ht="33.75" customHeight="1">
      <c r="A166" s="9" t="s">
        <v>307</v>
      </c>
      <c r="B166" s="10" t="s">
        <v>221</v>
      </c>
      <c r="C166" s="11">
        <v>489648.8</v>
      </c>
    </row>
    <row r="167" spans="1:3" ht="36" customHeight="1">
      <c r="A167" s="9" t="s">
        <v>214</v>
      </c>
      <c r="B167" s="10" t="s">
        <v>222</v>
      </c>
      <c r="C167" s="11">
        <f>SUM(C168)</f>
        <v>142310.9</v>
      </c>
    </row>
    <row r="168" spans="1:3" ht="36" customHeight="1">
      <c r="A168" s="9" t="s">
        <v>215</v>
      </c>
      <c r="B168" s="10" t="s">
        <v>223</v>
      </c>
      <c r="C168" s="11">
        <v>142310.9</v>
      </c>
    </row>
    <row r="169" spans="1:3" ht="79.5" customHeight="1">
      <c r="A169" s="22" t="s">
        <v>397</v>
      </c>
      <c r="B169" s="10" t="s">
        <v>390</v>
      </c>
      <c r="C169" s="11">
        <f>C170</f>
        <v>703.8</v>
      </c>
    </row>
    <row r="170" spans="1:3" ht="82.5" customHeight="1">
      <c r="A170" s="22" t="s">
        <v>398</v>
      </c>
      <c r="B170" s="10" t="s">
        <v>391</v>
      </c>
      <c r="C170" s="11">
        <v>703.8</v>
      </c>
    </row>
    <row r="171" spans="1:3" ht="17.25" customHeight="1">
      <c r="A171" s="9" t="s">
        <v>283</v>
      </c>
      <c r="B171" s="10" t="s">
        <v>284</v>
      </c>
      <c r="C171" s="11">
        <f>SUM(C172)</f>
        <v>10663.7</v>
      </c>
    </row>
    <row r="172" spans="1:3" ht="17.25" customHeight="1">
      <c r="A172" s="9" t="s">
        <v>286</v>
      </c>
      <c r="B172" s="10" t="s">
        <v>285</v>
      </c>
      <c r="C172" s="11">
        <v>10663.7</v>
      </c>
    </row>
    <row r="173" spans="1:3" ht="36.75" customHeight="1">
      <c r="A173" s="9" t="s">
        <v>173</v>
      </c>
      <c r="B173" s="10" t="s">
        <v>282</v>
      </c>
      <c r="C173" s="11">
        <f>C174+C176+C178+C180+C182+C184+C186</f>
        <v>652689</v>
      </c>
    </row>
    <row r="174" spans="1:3" ht="98.25" customHeight="1">
      <c r="A174" s="20" t="s">
        <v>291</v>
      </c>
      <c r="B174" s="18" t="s">
        <v>287</v>
      </c>
      <c r="C174" s="11">
        <f>SUM(C175)</f>
        <v>53967.9</v>
      </c>
    </row>
    <row r="175" spans="1:3" ht="96" customHeight="1">
      <c r="A175" s="20" t="s">
        <v>292</v>
      </c>
      <c r="B175" s="10" t="s">
        <v>288</v>
      </c>
      <c r="C175" s="11">
        <v>53967.9</v>
      </c>
    </row>
    <row r="176" spans="1:3" ht="65.25" customHeight="1">
      <c r="A176" s="20" t="s">
        <v>293</v>
      </c>
      <c r="B176" s="10" t="s">
        <v>289</v>
      </c>
      <c r="C176" s="11">
        <f>SUM(C177)</f>
        <v>84411.3</v>
      </c>
    </row>
    <row r="177" spans="1:3" ht="65.25" customHeight="1">
      <c r="A177" s="20" t="s">
        <v>294</v>
      </c>
      <c r="B177" s="10" t="s">
        <v>290</v>
      </c>
      <c r="C177" s="11">
        <v>84411.3</v>
      </c>
    </row>
    <row r="178" spans="1:3" ht="52.5" customHeight="1">
      <c r="A178" s="20" t="s">
        <v>369</v>
      </c>
      <c r="B178" s="10" t="s">
        <v>367</v>
      </c>
      <c r="C178" s="11">
        <f>SUM(C179)</f>
        <v>7481.4</v>
      </c>
    </row>
    <row r="179" spans="1:3" ht="48" customHeight="1">
      <c r="A179" s="20" t="s">
        <v>370</v>
      </c>
      <c r="B179" s="10" t="s">
        <v>368</v>
      </c>
      <c r="C179" s="11">
        <v>7481.4</v>
      </c>
    </row>
    <row r="180" spans="1:3" ht="49.5" customHeight="1">
      <c r="A180" s="24" t="s">
        <v>428</v>
      </c>
      <c r="B180" s="10" t="s">
        <v>426</v>
      </c>
      <c r="C180" s="11">
        <f>SUM(C181)</f>
        <v>11343.8</v>
      </c>
    </row>
    <row r="181" spans="1:3" ht="45.75" customHeight="1">
      <c r="A181" s="24" t="s">
        <v>427</v>
      </c>
      <c r="B181" s="10" t="s">
        <v>425</v>
      </c>
      <c r="C181" s="11">
        <v>11343.8</v>
      </c>
    </row>
    <row r="182" spans="1:3" ht="45.75" customHeight="1">
      <c r="A182" s="20" t="s">
        <v>373</v>
      </c>
      <c r="B182" s="10" t="s">
        <v>371</v>
      </c>
      <c r="C182" s="11">
        <f>SUM(C183)</f>
        <v>1600</v>
      </c>
    </row>
    <row r="183" spans="1:3" ht="46.5" customHeight="1">
      <c r="A183" s="20" t="s">
        <v>374</v>
      </c>
      <c r="B183" s="10" t="s">
        <v>372</v>
      </c>
      <c r="C183" s="11">
        <v>1600</v>
      </c>
    </row>
    <row r="184" spans="1:3" ht="35.25" customHeight="1">
      <c r="A184" s="9" t="s">
        <v>276</v>
      </c>
      <c r="B184" s="10" t="s">
        <v>274</v>
      </c>
      <c r="C184" s="11">
        <f>SUM(C185)</f>
        <v>733.2</v>
      </c>
    </row>
    <row r="185" spans="1:3" ht="33" customHeight="1">
      <c r="A185" s="9" t="s">
        <v>277</v>
      </c>
      <c r="B185" s="10" t="s">
        <v>275</v>
      </c>
      <c r="C185" s="11">
        <v>733.2</v>
      </c>
    </row>
    <row r="186" spans="1:3" ht="18.75" customHeight="1">
      <c r="A186" s="9" t="s">
        <v>110</v>
      </c>
      <c r="B186" s="10" t="s">
        <v>224</v>
      </c>
      <c r="C186" s="11">
        <f>SUM(C187)</f>
        <v>493151.4</v>
      </c>
    </row>
    <row r="187" spans="1:3" ht="19.5" customHeight="1">
      <c r="A187" s="9" t="s">
        <v>111</v>
      </c>
      <c r="B187" s="10" t="s">
        <v>225</v>
      </c>
      <c r="C187" s="11">
        <v>493151.4</v>
      </c>
    </row>
    <row r="188" spans="1:3" ht="21.75" customHeight="1">
      <c r="A188" s="9" t="s">
        <v>189</v>
      </c>
      <c r="B188" s="10" t="s">
        <v>226</v>
      </c>
      <c r="C188" s="11">
        <f>SUM(C189,C191,C193,C195,C197,C199,C201)</f>
        <v>2021566.2</v>
      </c>
    </row>
    <row r="189" spans="1:3" ht="34.5" customHeight="1">
      <c r="A189" s="9" t="s">
        <v>114</v>
      </c>
      <c r="B189" s="10" t="s">
        <v>227</v>
      </c>
      <c r="C189" s="11">
        <f>SUM(C190)</f>
        <v>1946059.8</v>
      </c>
    </row>
    <row r="190" spans="1:3" ht="40.5" customHeight="1">
      <c r="A190" s="9" t="s">
        <v>115</v>
      </c>
      <c r="B190" s="10" t="s">
        <v>228</v>
      </c>
      <c r="C190" s="11">
        <v>1946059.8</v>
      </c>
    </row>
    <row r="191" spans="1:3" ht="69.75" customHeight="1">
      <c r="A191" s="9" t="s">
        <v>188</v>
      </c>
      <c r="B191" s="10" t="s">
        <v>229</v>
      </c>
      <c r="C191" s="11">
        <f>SUM(C192)</f>
        <v>25200</v>
      </c>
    </row>
    <row r="192" spans="1:3" ht="67.5" customHeight="1">
      <c r="A192" s="9" t="s">
        <v>187</v>
      </c>
      <c r="B192" s="10" t="s">
        <v>230</v>
      </c>
      <c r="C192" s="11">
        <v>25200</v>
      </c>
    </row>
    <row r="193" spans="1:3" ht="52.5" customHeight="1">
      <c r="A193" s="9" t="s">
        <v>172</v>
      </c>
      <c r="B193" s="10" t="s">
        <v>231</v>
      </c>
      <c r="C193" s="11">
        <f>SUM(C194)</f>
        <v>40828.4</v>
      </c>
    </row>
    <row r="194" spans="1:3" ht="48.75" customHeight="1">
      <c r="A194" s="9" t="s">
        <v>171</v>
      </c>
      <c r="B194" s="10" t="s">
        <v>232</v>
      </c>
      <c r="C194" s="11">
        <v>40828.4</v>
      </c>
    </row>
    <row r="195" spans="1:3" ht="48.75" customHeight="1">
      <c r="A195" s="9" t="s">
        <v>216</v>
      </c>
      <c r="B195" s="10" t="s">
        <v>233</v>
      </c>
      <c r="C195" s="11">
        <f>SUM(C196)</f>
        <v>11.4</v>
      </c>
    </row>
    <row r="196" spans="1:3" ht="49.5" customHeight="1">
      <c r="A196" s="9" t="s">
        <v>217</v>
      </c>
      <c r="B196" s="10" t="s">
        <v>234</v>
      </c>
      <c r="C196" s="11">
        <v>11.4</v>
      </c>
    </row>
    <row r="197" spans="1:3" ht="48.75" customHeight="1">
      <c r="A197" s="9" t="s">
        <v>211</v>
      </c>
      <c r="B197" s="10" t="s">
        <v>235</v>
      </c>
      <c r="C197" s="11">
        <f>SUM(C198)</f>
        <v>1890.1</v>
      </c>
    </row>
    <row r="198" spans="1:3" ht="49.5" customHeight="1">
      <c r="A198" s="9" t="s">
        <v>210</v>
      </c>
      <c r="B198" s="10" t="s">
        <v>236</v>
      </c>
      <c r="C198" s="11">
        <v>1890.1</v>
      </c>
    </row>
    <row r="199" spans="1:3" ht="53.25" customHeight="1">
      <c r="A199" s="15" t="s">
        <v>280</v>
      </c>
      <c r="B199" s="10" t="s">
        <v>278</v>
      </c>
      <c r="C199" s="11">
        <f>SUM(C200)</f>
        <v>945</v>
      </c>
    </row>
    <row r="200" spans="1:3" ht="70.5" customHeight="1">
      <c r="A200" s="16" t="s">
        <v>281</v>
      </c>
      <c r="B200" s="10" t="s">
        <v>279</v>
      </c>
      <c r="C200" s="11">
        <v>945</v>
      </c>
    </row>
    <row r="201" spans="1:3" ht="32.25" customHeight="1">
      <c r="A201" s="9" t="s">
        <v>112</v>
      </c>
      <c r="B201" s="10" t="s">
        <v>237</v>
      </c>
      <c r="C201" s="11">
        <f>SUM(C202)</f>
        <v>6631.5</v>
      </c>
    </row>
    <row r="202" spans="1:3" ht="32.25" customHeight="1">
      <c r="A202" s="13" t="s">
        <v>113</v>
      </c>
      <c r="B202" s="10" t="s">
        <v>238</v>
      </c>
      <c r="C202" s="11">
        <v>6631.5</v>
      </c>
    </row>
    <row r="203" spans="1:3" ht="22.5" customHeight="1">
      <c r="A203" s="9" t="s">
        <v>116</v>
      </c>
      <c r="B203" s="10" t="s">
        <v>239</v>
      </c>
      <c r="C203" s="11">
        <f>SUM(C204+C206+C208)</f>
        <v>88071.7</v>
      </c>
    </row>
    <row r="204" spans="1:3" ht="49.5" customHeight="1">
      <c r="A204" s="20" t="s">
        <v>379</v>
      </c>
      <c r="B204" s="10" t="s">
        <v>375</v>
      </c>
      <c r="C204" s="11">
        <f>SUM(C205)</f>
        <v>14362.7</v>
      </c>
    </row>
    <row r="205" spans="1:3" ht="49.5" customHeight="1">
      <c r="A205" s="20" t="s">
        <v>380</v>
      </c>
      <c r="B205" s="10" t="s">
        <v>376</v>
      </c>
      <c r="C205" s="11">
        <v>14362.7</v>
      </c>
    </row>
    <row r="206" spans="1:3" ht="34.5" customHeight="1">
      <c r="A206" s="20" t="s">
        <v>381</v>
      </c>
      <c r="B206" s="10" t="s">
        <v>377</v>
      </c>
      <c r="C206" s="11">
        <f>SUM(C207)</f>
        <v>5000</v>
      </c>
    </row>
    <row r="207" spans="1:3" ht="41.25" customHeight="1">
      <c r="A207" s="20" t="s">
        <v>382</v>
      </c>
      <c r="B207" s="10" t="s">
        <v>378</v>
      </c>
      <c r="C207" s="11">
        <v>5000</v>
      </c>
    </row>
    <row r="208" spans="1:3" ht="18" customHeight="1">
      <c r="A208" s="9" t="s">
        <v>117</v>
      </c>
      <c r="B208" s="10" t="s">
        <v>240</v>
      </c>
      <c r="C208" s="11">
        <f>SUM(C209)</f>
        <v>68709</v>
      </c>
    </row>
    <row r="209" spans="1:3" ht="18" customHeight="1">
      <c r="A209" s="9" t="s">
        <v>118</v>
      </c>
      <c r="B209" s="10" t="s">
        <v>241</v>
      </c>
      <c r="C209" s="11">
        <v>68709</v>
      </c>
    </row>
    <row r="210" spans="1:3" ht="38.25" customHeight="1">
      <c r="A210" s="21" t="s">
        <v>295</v>
      </c>
      <c r="B210" s="10" t="s">
        <v>296</v>
      </c>
      <c r="C210" s="11">
        <f>SUM(C211)</f>
        <v>2685.6</v>
      </c>
    </row>
    <row r="211" spans="1:3" ht="30.75" customHeight="1">
      <c r="A211" s="20" t="s">
        <v>297</v>
      </c>
      <c r="B211" s="10" t="s">
        <v>298</v>
      </c>
      <c r="C211" s="11">
        <f>SUM(C212)</f>
        <v>2685.6</v>
      </c>
    </row>
    <row r="212" spans="1:3" ht="30.75" customHeight="1">
      <c r="A212" s="20" t="s">
        <v>299</v>
      </c>
      <c r="B212" s="10" t="s">
        <v>300</v>
      </c>
      <c r="C212" s="11">
        <v>2685.6</v>
      </c>
    </row>
    <row r="213" spans="1:3" ht="33" customHeight="1">
      <c r="A213" s="21" t="s">
        <v>301</v>
      </c>
      <c r="B213" s="10" t="s">
        <v>302</v>
      </c>
      <c r="C213" s="11">
        <f>SUM(C214)</f>
        <v>15000</v>
      </c>
    </row>
    <row r="214" spans="1:3" ht="33" customHeight="1">
      <c r="A214" s="20" t="s">
        <v>303</v>
      </c>
      <c r="B214" s="10" t="s">
        <v>304</v>
      </c>
      <c r="C214" s="11">
        <f>SUM(C215)</f>
        <v>15000</v>
      </c>
    </row>
    <row r="215" spans="1:3" ht="33" customHeight="1">
      <c r="A215" s="19" t="s">
        <v>305</v>
      </c>
      <c r="B215" s="10" t="s">
        <v>306</v>
      </c>
      <c r="C215" s="11">
        <v>15000</v>
      </c>
    </row>
    <row r="216" spans="1:3" ht="24" customHeight="1" hidden="1">
      <c r="A216" s="9" t="s">
        <v>119</v>
      </c>
      <c r="B216" s="10" t="s">
        <v>242</v>
      </c>
      <c r="C216" s="11">
        <f>SUM(C217)</f>
        <v>0</v>
      </c>
    </row>
    <row r="217" spans="1:3" ht="19.5" customHeight="1" hidden="1">
      <c r="A217" s="9" t="s">
        <v>120</v>
      </c>
      <c r="B217" s="10" t="s">
        <v>243</v>
      </c>
      <c r="C217" s="11">
        <f>SUM(C218)</f>
        <v>0</v>
      </c>
    </row>
    <row r="218" spans="1:3" ht="19.5" customHeight="1" hidden="1">
      <c r="A218" s="9" t="s">
        <v>120</v>
      </c>
      <c r="B218" s="10" t="s">
        <v>244</v>
      </c>
      <c r="C218" s="11"/>
    </row>
    <row r="219" spans="1:3" ht="90" customHeight="1" hidden="1">
      <c r="A219" s="9" t="s">
        <v>205</v>
      </c>
      <c r="B219" s="10" t="s">
        <v>197</v>
      </c>
      <c r="C219" s="11">
        <f>SUM(C220)</f>
        <v>0</v>
      </c>
    </row>
    <row r="220" spans="1:3" ht="41.25" customHeight="1" hidden="1">
      <c r="A220" s="9" t="s">
        <v>198</v>
      </c>
      <c r="B220" s="10" t="s">
        <v>199</v>
      </c>
      <c r="C220" s="11">
        <f>SUM(C221)</f>
        <v>0</v>
      </c>
    </row>
    <row r="221" spans="1:3" ht="40.5" customHeight="1" hidden="1">
      <c r="A221" s="17" t="s">
        <v>200</v>
      </c>
      <c r="B221" s="10" t="s">
        <v>201</v>
      </c>
      <c r="C221" s="11">
        <f>SUM(C222)</f>
        <v>0</v>
      </c>
    </row>
    <row r="222" spans="1:3" ht="17.25" customHeight="1" hidden="1">
      <c r="A222" s="9" t="s">
        <v>203</v>
      </c>
      <c r="B222" s="10" t="s">
        <v>202</v>
      </c>
      <c r="C222" s="11">
        <v>0</v>
      </c>
    </row>
    <row r="223" spans="1:3" ht="30.75" customHeight="1">
      <c r="A223" s="9" t="s">
        <v>121</v>
      </c>
      <c r="B223" s="10" t="s">
        <v>122</v>
      </c>
      <c r="C223" s="11">
        <f>SUM(C224)</f>
        <v>-16750.1</v>
      </c>
    </row>
    <row r="224" spans="1:3" ht="31.5" customHeight="1">
      <c r="A224" s="20" t="s">
        <v>384</v>
      </c>
      <c r="B224" s="10" t="s">
        <v>383</v>
      </c>
      <c r="C224" s="11">
        <f>SUM(C225)</f>
        <v>-16750.1</v>
      </c>
    </row>
    <row r="225" spans="1:3" ht="36" customHeight="1">
      <c r="A225" s="9" t="s">
        <v>206</v>
      </c>
      <c r="B225" s="10" t="s">
        <v>245</v>
      </c>
      <c r="C225" s="11">
        <v>-16750.1</v>
      </c>
    </row>
  </sheetData>
  <sheetProtection/>
  <mergeCells count="1">
    <mergeCell ref="A5:C5"/>
  </mergeCells>
  <hyperlinks>
    <hyperlink ref="A199" r:id="rId1" display="consultantplus://offline/ref=95DE6B81807D4DD652E31F926BB3997B3037B5DA7E8ACC9E82C1AF466D981C37D701EA7EEF1FCF54075B28E261DCVCK"/>
    <hyperlink ref="A200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Заднепровская Виктория Сергеевна</cp:lastModifiedBy>
  <cp:lastPrinted>2021-04-27T09:18:42Z</cp:lastPrinted>
  <dcterms:created xsi:type="dcterms:W3CDTF">2012-04-16T03:38:18Z</dcterms:created>
  <dcterms:modified xsi:type="dcterms:W3CDTF">2021-04-27T09:18:43Z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